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2\"/>
    </mc:Choice>
  </mc:AlternateContent>
  <bookViews>
    <workbookView xWindow="480" yWindow="72" windowWidth="18072" windowHeight="11256"/>
  </bookViews>
  <sheets>
    <sheet name="Model" sheetId="1" r:id="rId1"/>
  </sheets>
  <definedNames>
    <definedName name="Development_cost">Model!$B$4</definedName>
    <definedName name="Discount_rate">Model!$B$9</definedName>
    <definedName name="Gross_margin_year_1">Model!$B$5</definedName>
    <definedName name="Gross_margins">Model!$B$13:$B$32</definedName>
    <definedName name="Peak_year">Model!$B$6</definedName>
    <definedName name="Rate_of_decrease">Model!$B$8</definedName>
    <definedName name="Rate_of_increase">Model!$B$7</definedName>
  </definedNames>
  <calcPr calcId="152511"/>
</workbook>
</file>

<file path=xl/calcChain.xml><?xml version="1.0" encoding="utf-8"?>
<calcChain xmlns="http://schemas.openxmlformats.org/spreadsheetml/2006/main">
  <c r="D16" i="1" l="1"/>
  <c r="B13" i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D17" i="1" l="1"/>
  <c r="D18" i="1" l="1"/>
  <c r="D19" i="1" l="1"/>
  <c r="D20" i="1" l="1"/>
  <c r="D21" i="1" l="1"/>
  <c r="D22" i="1" l="1"/>
  <c r="D23" i="1" l="1"/>
  <c r="D24" i="1" l="1"/>
  <c r="D25" i="1" l="1"/>
  <c r="D26" i="1" l="1"/>
  <c r="D27" i="1" l="1"/>
  <c r="D28" i="1" l="1"/>
  <c r="D29" i="1" l="1"/>
  <c r="D30" i="1" l="1"/>
  <c r="D31" i="1" l="1"/>
  <c r="D32" i="1" l="1"/>
  <c r="D33" i="1" l="1"/>
  <c r="D34" i="1" l="1"/>
  <c r="D36" i="1" l="1"/>
  <c r="F16" i="1" s="1"/>
  <c r="D35" i="1"/>
  <c r="B33" i="1"/>
  <c r="E40" i="1" s="1"/>
</calcChain>
</file>

<file path=xl/sharedStrings.xml><?xml version="1.0" encoding="utf-8"?>
<sst xmlns="http://schemas.openxmlformats.org/spreadsheetml/2006/main" count="21" uniqueCount="21">
  <si>
    <t>Calculating NPV at Acron</t>
  </si>
  <si>
    <t>Inputs</t>
  </si>
  <si>
    <t>Development cost</t>
  </si>
  <si>
    <t>Rate of increase</t>
  </si>
  <si>
    <t>Rate of decrease</t>
  </si>
  <si>
    <t>End of year</t>
  </si>
  <si>
    <t>NPV</t>
  </si>
  <si>
    <t>Discount rate</t>
  </si>
  <si>
    <t xml:space="preserve">Gross margin year 1 </t>
  </si>
  <si>
    <t>Gross margins</t>
  </si>
  <si>
    <t>Cash flows</t>
  </si>
  <si>
    <t>Part (a)</t>
  </si>
  <si>
    <t>IRR from Goal Seek</t>
  </si>
  <si>
    <t>Part (b)</t>
  </si>
  <si>
    <t>Using IRR function</t>
  </si>
  <si>
    <t>Stream of cash flows</t>
  </si>
  <si>
    <t>Part (c)</t>
  </si>
  <si>
    <t>Data table of NPV versus discount rate for rates close to the IRR</t>
  </si>
  <si>
    <t>I used a guess of 15%</t>
  </si>
  <si>
    <t>Peak year</t>
  </si>
  <si>
    <t>Make NPV the Set Cell, and drive it to 0 (except for roundoff) with Discount rate as the Changing Cell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</si>
</sst>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%"/>
    <numFmt numFmtId="166" formatCode="0.00000"/>
  </numFmts>
  <fonts count="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/>
    <xf numFmtId="0" fontId="4" fillId="0" borderId="0" xfId="0" applyFont="1"/>
    <xf numFmtId="0" fontId="4" fillId="2" borderId="0" xfId="0" applyFont="1" applyFill="1" applyBorder="1"/>
    <xf numFmtId="0" fontId="4" fillId="0" borderId="0" xfId="0" applyNumberFormat="1" applyFont="1"/>
    <xf numFmtId="9" fontId="4" fillId="2" borderId="0" xfId="0" applyNumberFormat="1" applyFont="1" applyFill="1" applyBorder="1"/>
    <xf numFmtId="164" fontId="4" fillId="0" borderId="0" xfId="0" applyNumberFormat="1" applyFont="1"/>
    <xf numFmtId="164" fontId="4" fillId="3" borderId="0" xfId="0" applyNumberFormat="1" applyFont="1" applyFill="1" applyBorder="1"/>
    <xf numFmtId="10" fontId="4" fillId="0" borderId="0" xfId="0" applyNumberFormat="1" applyFont="1"/>
    <xf numFmtId="165" fontId="4" fillId="0" borderId="0" xfId="0" applyNumberFormat="1" applyFont="1"/>
    <xf numFmtId="166" fontId="4" fillId="0" borderId="0" xfId="0" applyNumberFormat="1" applyFont="1"/>
    <xf numFmtId="0" fontId="4" fillId="0" borderId="0" xfId="0" applyFont="1" applyAlignment="1">
      <alignment horizontal="right"/>
    </xf>
    <xf numFmtId="10" fontId="4" fillId="4" borderId="0" xfId="1" applyNumberFormat="1" applyFont="1" applyFill="1"/>
    <xf numFmtId="10" fontId="4" fillId="4" borderId="0" xfId="0" applyNumberFormat="1" applyFont="1" applyFill="1"/>
    <xf numFmtId="0" fontId="4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476249</xdr:colOff>
      <xdr:row>40</xdr:row>
      <xdr:rowOff>73024</xdr:rowOff>
    </xdr:from>
    <xdr:to>
      <xdr:col>9</xdr:col>
      <xdr:colOff>236220</xdr:colOff>
      <xdr:row>44</xdr:row>
      <xdr:rowOff>99059</xdr:rowOff>
    </xdr:to>
    <xdr:sp macro="" textlink="">
      <xdr:nvSpPr>
        <xdr:cNvPr id="3" name="TextBox 2"/>
        <xdr:cNvSpPr txBox="1"/>
      </xdr:nvSpPr>
      <xdr:spPr>
        <a:xfrm>
          <a:off x="5383529" y="7388224"/>
          <a:ext cx="2259331" cy="757555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NPV goes from positive to negative</a:t>
          </a:r>
          <a:r>
            <a:rPr lang="en-US" sz="1100" baseline="0"/>
            <a:t> in this range, so the IRR must be between 17.0% and 17.1%.</a:t>
          </a:r>
          <a:endParaRPr lang="en-US" sz="1100"/>
        </a:p>
      </xdr:txBody>
    </xdr:sp>
    <xdr:clientData/>
  </xdr:twoCellAnchor>
  <xdr:twoCellAnchor>
    <xdr:from>
      <xdr:col>5</xdr:col>
      <xdr:colOff>123826</xdr:colOff>
      <xdr:row>11</xdr:row>
      <xdr:rowOff>95250</xdr:rowOff>
    </xdr:from>
    <xdr:to>
      <xdr:col>5</xdr:col>
      <xdr:colOff>495301</xdr:colOff>
      <xdr:row>11</xdr:row>
      <xdr:rowOff>96838</xdr:rowOff>
    </xdr:to>
    <xdr:cxnSp macro="">
      <xdr:nvCxnSpPr>
        <xdr:cNvPr id="5" name="Straight Arrow Connector 4"/>
        <xdr:cNvCxnSpPr/>
      </xdr:nvCxnSpPr>
      <xdr:spPr>
        <a:xfrm rot="10800000">
          <a:off x="4895851" y="2190750"/>
          <a:ext cx="371475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95250</xdr:colOff>
      <xdr:row>15</xdr:row>
      <xdr:rowOff>95250</xdr:rowOff>
    </xdr:from>
    <xdr:to>
      <xdr:col>6</xdr:col>
      <xdr:colOff>466725</xdr:colOff>
      <xdr:row>15</xdr:row>
      <xdr:rowOff>96838</xdr:rowOff>
    </xdr:to>
    <xdr:cxnSp macro="">
      <xdr:nvCxnSpPr>
        <xdr:cNvPr id="6" name="Straight Arrow Connector 5"/>
        <xdr:cNvCxnSpPr/>
      </xdr:nvCxnSpPr>
      <xdr:spPr>
        <a:xfrm rot="10800000">
          <a:off x="5476875" y="2952750"/>
          <a:ext cx="371475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A44"/>
  <sheetViews>
    <sheetView tabSelected="1" workbookViewId="0"/>
  </sheetViews>
  <sheetFormatPr defaultColWidth="9.109375" defaultRowHeight="14.4" x14ac:dyDescent="0.3"/>
  <cols>
    <col min="1" max="1" width="20.33203125" style="2" customWidth="1"/>
    <col min="2" max="2" width="13.44140625" style="2" bestFit="1" customWidth="1"/>
    <col min="3" max="3" width="9.109375" style="2"/>
    <col min="4" max="4" width="18" style="2" bestFit="1" customWidth="1"/>
    <col min="5" max="5" width="10.6640625" style="2" customWidth="1"/>
    <col min="6" max="16384" width="9.109375" style="2"/>
  </cols>
  <sheetData>
    <row r="1" spans="1:8" x14ac:dyDescent="0.3">
      <c r="A1" s="1" t="s">
        <v>0</v>
      </c>
    </row>
    <row r="3" spans="1:8" x14ac:dyDescent="0.3">
      <c r="A3" s="1" t="s">
        <v>1</v>
      </c>
      <c r="D3" s="1"/>
    </row>
    <row r="4" spans="1:8" x14ac:dyDescent="0.3">
      <c r="A4" s="2" t="s">
        <v>2</v>
      </c>
      <c r="B4" s="3">
        <v>9.3000000000000007</v>
      </c>
      <c r="D4" s="4"/>
      <c r="F4" s="4"/>
      <c r="G4" s="4"/>
    </row>
    <row r="5" spans="1:8" x14ac:dyDescent="0.3">
      <c r="A5" s="2" t="s">
        <v>8</v>
      </c>
      <c r="B5" s="3">
        <v>1.2</v>
      </c>
      <c r="D5" s="4"/>
      <c r="F5" s="4"/>
      <c r="G5" s="4"/>
    </row>
    <row r="6" spans="1:8" x14ac:dyDescent="0.3">
      <c r="A6" s="2" t="s">
        <v>19</v>
      </c>
      <c r="B6" s="3">
        <v>8</v>
      </c>
      <c r="D6" s="4"/>
      <c r="F6" s="4"/>
      <c r="G6" s="4"/>
    </row>
    <row r="7" spans="1:8" x14ac:dyDescent="0.3">
      <c r="A7" s="2" t="s">
        <v>3</v>
      </c>
      <c r="B7" s="5">
        <v>0.1</v>
      </c>
      <c r="D7" s="4"/>
      <c r="F7" s="4"/>
      <c r="G7" s="4"/>
    </row>
    <row r="8" spans="1:8" x14ac:dyDescent="0.3">
      <c r="A8" s="2" t="s">
        <v>4</v>
      </c>
      <c r="B8" s="5">
        <v>0.05</v>
      </c>
      <c r="D8" s="4"/>
      <c r="F8" s="4"/>
      <c r="G8" s="4"/>
    </row>
    <row r="9" spans="1:8" x14ac:dyDescent="0.3">
      <c r="A9" s="2" t="s">
        <v>7</v>
      </c>
      <c r="B9" s="5">
        <v>0.12</v>
      </c>
      <c r="D9" s="4"/>
      <c r="F9" s="4"/>
      <c r="G9" s="4"/>
    </row>
    <row r="10" spans="1:8" x14ac:dyDescent="0.3">
      <c r="D10" s="4"/>
      <c r="F10" s="4"/>
      <c r="G10" s="4"/>
    </row>
    <row r="11" spans="1:8" x14ac:dyDescent="0.3">
      <c r="A11" s="1" t="s">
        <v>10</v>
      </c>
      <c r="D11" s="1" t="s">
        <v>11</v>
      </c>
    </row>
    <row r="12" spans="1:8" x14ac:dyDescent="0.3">
      <c r="A12" s="14" t="s">
        <v>5</v>
      </c>
      <c r="B12" s="11" t="s">
        <v>9</v>
      </c>
      <c r="D12" s="2" t="s">
        <v>12</v>
      </c>
      <c r="E12" s="12">
        <v>0.17033821625884379</v>
      </c>
      <c r="G12" s="2" t="s">
        <v>20</v>
      </c>
    </row>
    <row r="13" spans="1:8" x14ac:dyDescent="0.3">
      <c r="A13" s="14">
        <v>1</v>
      </c>
      <c r="B13" s="6">
        <f>Gross_margin_year_1</f>
        <v>1.2</v>
      </c>
      <c r="G13" s="6"/>
    </row>
    <row r="14" spans="1:8" x14ac:dyDescent="0.3">
      <c r="A14" s="14">
        <v>2</v>
      </c>
      <c r="B14" s="6">
        <f t="shared" ref="B14:B32" si="0">IF(A14&lt;=Peak_year,B13*(1+Rate_of_increase),B13*(1-Rate_of_decrease))</f>
        <v>1.32</v>
      </c>
      <c r="D14" s="1" t="s">
        <v>13</v>
      </c>
    </row>
    <row r="15" spans="1:8" x14ac:dyDescent="0.3">
      <c r="A15" s="14">
        <v>3</v>
      </c>
      <c r="B15" s="6">
        <f t="shared" si="0"/>
        <v>1.4520000000000002</v>
      </c>
      <c r="D15" s="2" t="s">
        <v>15</v>
      </c>
      <c r="F15" s="2" t="s">
        <v>14</v>
      </c>
    </row>
    <row r="16" spans="1:8" x14ac:dyDescent="0.3">
      <c r="A16" s="14">
        <v>4</v>
      </c>
      <c r="B16" s="6">
        <f t="shared" si="0"/>
        <v>1.5972000000000004</v>
      </c>
      <c r="D16" s="6">
        <f>-Development_cost</f>
        <v>-9.3000000000000007</v>
      </c>
      <c r="F16" s="13">
        <f>IRR(D16:D36,0.15)</f>
        <v>0.17033937523183362</v>
      </c>
      <c r="H16" s="2" t="s">
        <v>18</v>
      </c>
    </row>
    <row r="17" spans="1:27" x14ac:dyDescent="0.3">
      <c r="A17" s="14">
        <v>5</v>
      </c>
      <c r="B17" s="6">
        <f t="shared" si="0"/>
        <v>1.7569200000000005</v>
      </c>
      <c r="D17" s="6">
        <f>B13</f>
        <v>1.2</v>
      </c>
    </row>
    <row r="18" spans="1:27" x14ac:dyDescent="0.3">
      <c r="A18" s="14">
        <v>6</v>
      </c>
      <c r="B18" s="6">
        <f t="shared" si="0"/>
        <v>1.9326120000000007</v>
      </c>
      <c r="D18" s="6">
        <f t="shared" ref="D18:D36" si="1">B14</f>
        <v>1.32</v>
      </c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</row>
    <row r="19" spans="1:27" x14ac:dyDescent="0.3">
      <c r="A19" s="14">
        <v>7</v>
      </c>
      <c r="B19" s="6">
        <f t="shared" si="0"/>
        <v>2.1258732000000009</v>
      </c>
      <c r="D19" s="6">
        <f t="shared" si="1"/>
        <v>1.4520000000000002</v>
      </c>
      <c r="G19" s="8"/>
    </row>
    <row r="20" spans="1:27" x14ac:dyDescent="0.3">
      <c r="A20" s="14">
        <v>8</v>
      </c>
      <c r="B20" s="6">
        <f t="shared" si="0"/>
        <v>2.3384605200000013</v>
      </c>
      <c r="D20" s="6">
        <f t="shared" si="1"/>
        <v>1.5972000000000004</v>
      </c>
    </row>
    <row r="21" spans="1:27" x14ac:dyDescent="0.3">
      <c r="A21" s="14">
        <v>9</v>
      </c>
      <c r="B21" s="6">
        <f t="shared" si="0"/>
        <v>2.221537494000001</v>
      </c>
      <c r="D21" s="6">
        <f t="shared" si="1"/>
        <v>1.7569200000000005</v>
      </c>
      <c r="F21" s="1"/>
    </row>
    <row r="22" spans="1:27" x14ac:dyDescent="0.3">
      <c r="A22" s="14">
        <v>10</v>
      </c>
      <c r="B22" s="6">
        <f t="shared" si="0"/>
        <v>2.1104606193000008</v>
      </c>
      <c r="D22" s="6">
        <f t="shared" si="1"/>
        <v>1.9326120000000007</v>
      </c>
    </row>
    <row r="23" spans="1:27" x14ac:dyDescent="0.3">
      <c r="A23" s="14">
        <v>11</v>
      </c>
      <c r="B23" s="6">
        <f t="shared" si="0"/>
        <v>2.0049375883350007</v>
      </c>
      <c r="D23" s="6">
        <f t="shared" si="1"/>
        <v>2.1258732000000009</v>
      </c>
      <c r="G23" s="6"/>
    </row>
    <row r="24" spans="1:27" x14ac:dyDescent="0.3">
      <c r="A24" s="14">
        <v>12</v>
      </c>
      <c r="B24" s="6">
        <f t="shared" si="0"/>
        <v>1.9046907089182505</v>
      </c>
      <c r="D24" s="6">
        <f t="shared" si="1"/>
        <v>2.3384605200000013</v>
      </c>
      <c r="F24" s="9"/>
      <c r="G24" s="10"/>
    </row>
    <row r="25" spans="1:27" x14ac:dyDescent="0.3">
      <c r="A25" s="14">
        <v>13</v>
      </c>
      <c r="B25" s="6">
        <f t="shared" si="0"/>
        <v>1.809456173472338</v>
      </c>
      <c r="D25" s="6">
        <f t="shared" si="1"/>
        <v>2.221537494000001</v>
      </c>
      <c r="F25" s="9"/>
      <c r="G25" s="10"/>
    </row>
    <row r="26" spans="1:27" x14ac:dyDescent="0.3">
      <c r="A26" s="14">
        <v>14</v>
      </c>
      <c r="B26" s="6">
        <f t="shared" si="0"/>
        <v>1.7189833647987209</v>
      </c>
      <c r="D26" s="6">
        <f t="shared" si="1"/>
        <v>2.1104606193000008</v>
      </c>
      <c r="F26" s="9"/>
      <c r="G26" s="10"/>
    </row>
    <row r="27" spans="1:27" x14ac:dyDescent="0.3">
      <c r="A27" s="14">
        <v>15</v>
      </c>
      <c r="B27" s="6">
        <f t="shared" si="0"/>
        <v>1.6330341965587849</v>
      </c>
      <c r="D27" s="6">
        <f t="shared" si="1"/>
        <v>2.0049375883350007</v>
      </c>
      <c r="F27" s="9"/>
      <c r="G27" s="10"/>
    </row>
    <row r="28" spans="1:27" x14ac:dyDescent="0.3">
      <c r="A28" s="14">
        <v>16</v>
      </c>
      <c r="B28" s="6">
        <f t="shared" si="0"/>
        <v>1.5513824867308457</v>
      </c>
      <c r="D28" s="6">
        <f t="shared" si="1"/>
        <v>1.9046907089182505</v>
      </c>
    </row>
    <row r="29" spans="1:27" x14ac:dyDescent="0.3">
      <c r="A29" s="14">
        <v>17</v>
      </c>
      <c r="B29" s="6">
        <f t="shared" si="0"/>
        <v>1.4738133623943033</v>
      </c>
      <c r="D29" s="6">
        <f t="shared" si="1"/>
        <v>1.809456173472338</v>
      </c>
    </row>
    <row r="30" spans="1:27" x14ac:dyDescent="0.3">
      <c r="A30" s="14">
        <v>18</v>
      </c>
      <c r="B30" s="6">
        <f t="shared" si="0"/>
        <v>1.4001226942745881</v>
      </c>
      <c r="D30" s="6">
        <f t="shared" si="1"/>
        <v>1.7189833647987209</v>
      </c>
    </row>
    <row r="31" spans="1:27" x14ac:dyDescent="0.3">
      <c r="A31" s="14">
        <v>19</v>
      </c>
      <c r="B31" s="6">
        <f t="shared" si="0"/>
        <v>1.3301165595608586</v>
      </c>
      <c r="D31" s="6">
        <f t="shared" si="1"/>
        <v>1.6330341965587849</v>
      </c>
    </row>
    <row r="32" spans="1:27" x14ac:dyDescent="0.3">
      <c r="A32" s="14">
        <v>20</v>
      </c>
      <c r="B32" s="6">
        <f t="shared" si="0"/>
        <v>1.2636107315828156</v>
      </c>
      <c r="D32" s="6">
        <f t="shared" si="1"/>
        <v>1.5513824867308457</v>
      </c>
    </row>
    <row r="33" spans="1:5" x14ac:dyDescent="0.3">
      <c r="A33" s="2" t="s">
        <v>6</v>
      </c>
      <c r="B33" s="7">
        <f>-Development_cost+NPV(Discount_rate,Gross_margins)</f>
        <v>3.3002907358323874</v>
      </c>
      <c r="D33" s="6">
        <f t="shared" si="1"/>
        <v>1.4738133623943033</v>
      </c>
    </row>
    <row r="34" spans="1:5" x14ac:dyDescent="0.3">
      <c r="D34" s="6">
        <f t="shared" si="1"/>
        <v>1.4001226942745881</v>
      </c>
    </row>
    <row r="35" spans="1:5" x14ac:dyDescent="0.3">
      <c r="D35" s="6">
        <f t="shared" si="1"/>
        <v>1.3301165595608586</v>
      </c>
    </row>
    <row r="36" spans="1:5" x14ac:dyDescent="0.3">
      <c r="D36" s="6">
        <f t="shared" si="1"/>
        <v>1.2636107315828156</v>
      </c>
    </row>
    <row r="38" spans="1:5" x14ac:dyDescent="0.3">
      <c r="D38" s="1" t="s">
        <v>16</v>
      </c>
    </row>
    <row r="39" spans="1:5" x14ac:dyDescent="0.3">
      <c r="D39" s="2" t="s">
        <v>17</v>
      </c>
    </row>
    <row r="40" spans="1:5" x14ac:dyDescent="0.3">
      <c r="E40" s="6">
        <f>B33</f>
        <v>3.3002907358323874</v>
      </c>
    </row>
    <row r="41" spans="1:5" x14ac:dyDescent="0.3">
      <c r="D41" s="9">
        <v>0.16900000000000001</v>
      </c>
      <c r="E41" s="10">
        <v>6.9138619782794564E-2</v>
      </c>
    </row>
    <row r="42" spans="1:5" x14ac:dyDescent="0.3">
      <c r="D42" s="9">
        <v>0.17</v>
      </c>
      <c r="E42" s="10">
        <v>1.7440186797792023E-2</v>
      </c>
    </row>
    <row r="43" spans="1:5" x14ac:dyDescent="0.3">
      <c r="D43" s="9">
        <v>0.17100000000000001</v>
      </c>
      <c r="E43" s="10">
        <v>-3.3797508259166165E-2</v>
      </c>
    </row>
    <row r="44" spans="1:5" x14ac:dyDescent="0.3">
      <c r="D44" s="9">
        <v>0.17199999999999999</v>
      </c>
      <c r="E44" s="10">
        <v>-8.4579759914284125E-2</v>
      </c>
    </row>
  </sheetData>
  <phoneticPr fontId="2" type="noConversion"/>
  <printOptions headings="1" gridLines="1"/>
  <pageMargins left="0.75" right="0.75" top="1" bottom="1" header="0.5" footer="0.5"/>
  <pageSetup scale="3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Model</vt:lpstr>
      <vt:lpstr>Development_cost</vt:lpstr>
      <vt:lpstr>Discount_rate</vt:lpstr>
      <vt:lpstr>Gross_margin_year_1</vt:lpstr>
      <vt:lpstr>Gross_margins</vt:lpstr>
      <vt:lpstr>Peak_year</vt:lpstr>
      <vt:lpstr>Rate_of_decrease</vt:lpstr>
      <vt:lpstr>Rate_of_increase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2003-02-22T02:35:42Z</cp:lastPrinted>
  <dcterms:created xsi:type="dcterms:W3CDTF">2003-02-22T00:56:55Z</dcterms:created>
  <dcterms:modified xsi:type="dcterms:W3CDTF">2014-03-08T15:51:22Z</dcterms:modified>
</cp:coreProperties>
</file>